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5RE/2025 ministri käskkiri/IV muutmine/"/>
    </mc:Choice>
  </mc:AlternateContent>
  <xr:revisionPtr revIDLastSave="105" documentId="13_ncr:1_{F54DCCFE-6A92-4F51-B1FB-C2207A561129}" xr6:coauthVersionLast="47" xr6:coauthVersionMax="47" xr10:uidLastSave="{D0A61131-FB2E-4460-9757-88926B98BD89}"/>
  <bookViews>
    <workbookView xWindow="-120" yWindow="-120" windowWidth="29040" windowHeight="17520" xr2:uid="{00000000-000D-0000-FFFF-FFFF00000000}"/>
  </bookViews>
  <sheets>
    <sheet name="Lisa 10. RIT" sheetId="1" r:id="rId1"/>
  </sheets>
  <externalReferences>
    <externalReference r:id="rId2"/>
  </externalReferences>
  <definedNames>
    <definedName name="_xlnm._FilterDatabase" localSheetId="0" hidden="1">'Lisa 10. RIT'!$A$5:$E$45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K38" i="1"/>
  <c r="H38" i="1"/>
  <c r="H31" i="1"/>
  <c r="H26" i="1"/>
  <c r="H11" i="1" s="1"/>
  <c r="H22" i="1"/>
  <c r="H10" i="1" s="1"/>
  <c r="H16" i="1"/>
  <c r="H9" i="1" s="1"/>
  <c r="H12" i="1"/>
  <c r="N42" i="1"/>
  <c r="N43" i="1"/>
  <c r="H8" i="1" l="1"/>
  <c r="L28" i="1" l="1"/>
  <c r="J26" i="1"/>
  <c r="J16" i="1"/>
  <c r="L20" i="1"/>
  <c r="L13" i="1" l="1"/>
  <c r="L14" i="1"/>
  <c r="L15" i="1"/>
  <c r="L17" i="1"/>
  <c r="L18" i="1"/>
  <c r="L19" i="1"/>
  <c r="L21" i="1"/>
  <c r="L23" i="1"/>
  <c r="L24" i="1"/>
  <c r="L25" i="1"/>
  <c r="L27" i="1"/>
  <c r="L29" i="1"/>
  <c r="L30" i="1"/>
  <c r="L32" i="1"/>
  <c r="L33" i="1"/>
  <c r="L34" i="1"/>
  <c r="L35" i="1"/>
  <c r="L36" i="1"/>
  <c r="L37" i="1"/>
  <c r="L39" i="1"/>
  <c r="L40" i="1"/>
  <c r="L41" i="1"/>
  <c r="L42" i="1"/>
  <c r="L43" i="1"/>
  <c r="L7" i="1"/>
  <c r="J38" i="1"/>
  <c r="J31" i="1"/>
  <c r="J11" i="1"/>
  <c r="J22" i="1"/>
  <c r="J9" i="1"/>
  <c r="J12" i="1"/>
  <c r="J10" i="1"/>
  <c r="E38" i="1"/>
  <c r="J8" i="1" l="1"/>
  <c r="E16" i="1"/>
  <c r="E9" i="1" l="1"/>
  <c r="L9" i="1" s="1"/>
  <c r="L16" i="1"/>
  <c r="E22" i="1"/>
  <c r="L22" i="1" s="1"/>
  <c r="E10" i="1" l="1"/>
  <c r="L10" i="1" s="1"/>
  <c r="E31" i="1"/>
  <c r="L31" i="1" s="1"/>
  <c r="E12" i="1"/>
  <c r="L12" i="1" s="1"/>
  <c r="E26" i="1"/>
  <c r="L26" i="1" s="1"/>
  <c r="E11" i="1" l="1"/>
  <c r="L11" i="1" s="1"/>
  <c r="E8" i="1" l="1"/>
  <c r="L8" i="1" s="1"/>
</calcChain>
</file>

<file path=xl/sharedStrings.xml><?xml version="1.0" encoding="utf-8"?>
<sst xmlns="http://schemas.openxmlformats.org/spreadsheetml/2006/main" count="52" uniqueCount="38">
  <si>
    <t>2025. a käskkirja nr</t>
  </si>
  <si>
    <t>Lisa 10</t>
  </si>
  <si>
    <t>Riigi Info- ja Kommunikatsioonitehnoloogia Keskuse 2025. aasta eelarve</t>
  </si>
  <si>
    <t>Eelarve liik</t>
  </si>
  <si>
    <t>Eelarve konto</t>
  </si>
  <si>
    <t>Objekt</t>
  </si>
  <si>
    <t xml:space="preserve">2025. a esialgne eelarve </t>
  </si>
  <si>
    <t>Eelarve muudatused</t>
  </si>
  <si>
    <t>Ülekantavad vahendid</t>
  </si>
  <si>
    <t>Kuni käskkirja jõustumiseni kehtiv 2025.a eelarve</t>
  </si>
  <si>
    <t>2025. a eelarve kokku</t>
  </si>
  <si>
    <t>Riigi Info- ja Kommunikatsioonitehnoloogia Keskus</t>
  </si>
  <si>
    <t>TULUD</t>
  </si>
  <si>
    <t>KULUD</t>
  </si>
  <si>
    <t>Programmi tegevus: Digiriigi alusbaasi kindlustamine</t>
  </si>
  <si>
    <t>Käibemaks</t>
  </si>
  <si>
    <t>INVESTEERINGUD</t>
  </si>
  <si>
    <t>sh investeeringute käibemaks</t>
  </si>
  <si>
    <t>Tööjõukulud</t>
  </si>
  <si>
    <t>Tegevuskulud, v.a tööjõukulud</t>
  </si>
  <si>
    <t>Majandamiskulud</t>
  </si>
  <si>
    <t>RKAS</t>
  </si>
  <si>
    <t>SE000028</t>
  </si>
  <si>
    <t>Küberturvalisuse taseme tõstmine</t>
  </si>
  <si>
    <t>SR030091</t>
  </si>
  <si>
    <t>sh majandamiskulude käibemaks</t>
  </si>
  <si>
    <t>sh RKAS käibemaks</t>
  </si>
  <si>
    <t>Investeeringud</t>
  </si>
  <si>
    <t>IT investeeringud</t>
  </si>
  <si>
    <t>IN002000</t>
  </si>
  <si>
    <t>Investeeringute käibemaks</t>
  </si>
  <si>
    <t>Välistoetus ning sellest sõltuvad vahendid</t>
  </si>
  <si>
    <t>Tuludest sõltuvad vahendid</t>
  </si>
  <si>
    <t>Amortisatsioon</t>
  </si>
  <si>
    <t>Lisaeelarve muudatused</t>
  </si>
  <si>
    <t>Laiapindne riigikaitse</t>
  </si>
  <si>
    <t>SE000055</t>
  </si>
  <si>
    <t>IN002055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</si>
</sst>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9" fillId="0" borderId="0" xfId="2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3" fontId="4" fillId="0" borderId="0" xfId="3" applyNumberFormat="1" applyFont="1"/>
    <xf numFmtId="0" fontId="20" fillId="0" borderId="0" xfId="0" applyFont="1"/>
    <xf numFmtId="3" fontId="21" fillId="0" borderId="0" xfId="0" applyNumberFormat="1" applyFont="1"/>
    <xf numFmtId="3" fontId="20" fillId="0" borderId="0" xfId="0" applyNumberFormat="1" applyFont="1"/>
    <xf numFmtId="0" fontId="21" fillId="0" borderId="0" xfId="0" applyFont="1"/>
    <xf numFmtId="0" fontId="22" fillId="0" borderId="0" xfId="1" applyFont="1"/>
    <xf numFmtId="0" fontId="23" fillId="0" borderId="0" xfId="1" applyFont="1"/>
    <xf numFmtId="3" fontId="22" fillId="0" borderId="0" xfId="1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Zeros="0" tabSelected="1" zoomScaleNormal="100" workbookViewId="0">
      <selection activeCell="O8" sqref="O8"/>
    </sheetView>
  </sheetViews>
  <sheetFormatPr defaultColWidth="9.42578125" defaultRowHeight="12.75" outlineLevelCol="1" x14ac:dyDescent="0.2"/>
  <cols>
    <col min="1" max="1" width="37.140625" style="1" customWidth="1"/>
    <col min="2" max="3" width="7.85546875" style="3" customWidth="1"/>
    <col min="4" max="4" width="9.28515625" style="1" customWidth="1"/>
    <col min="5" max="5" width="14.140625" style="1" hidden="1" customWidth="1" outlineLevel="1"/>
    <col min="6" max="8" width="14.7109375" style="1" hidden="1" customWidth="1" outlineLevel="1"/>
    <col min="9" max="9" width="18.42578125" style="1" customWidth="1" collapsed="1"/>
    <col min="10" max="10" width="14" style="1" customWidth="1"/>
    <col min="11" max="11" width="0.42578125" style="1" hidden="1" customWidth="1"/>
    <col min="12" max="12" width="16" style="1" customWidth="1"/>
    <col min="13" max="16384" width="9.42578125" style="1"/>
  </cols>
  <sheetData>
    <row r="1" spans="1:15" x14ac:dyDescent="0.2">
      <c r="A1" s="2"/>
      <c r="L1" s="26" t="s">
        <v>0</v>
      </c>
    </row>
    <row r="2" spans="1:15" x14ac:dyDescent="0.2">
      <c r="A2" s="2"/>
      <c r="L2" s="26" t="s">
        <v>1</v>
      </c>
    </row>
    <row r="3" spans="1:15" ht="15.75" x14ac:dyDescent="0.25">
      <c r="A3" s="32" t="s">
        <v>2</v>
      </c>
      <c r="E3" s="4"/>
    </row>
    <row r="4" spans="1:15" ht="15" customHeight="1" x14ac:dyDescent="0.2">
      <c r="A4" s="5"/>
      <c r="E4" s="4"/>
      <c r="I4" s="52"/>
    </row>
    <row r="5" spans="1:15" s="5" customFormat="1" ht="38.25" customHeight="1" x14ac:dyDescent="0.2">
      <c r="A5" s="35"/>
      <c r="B5" s="35" t="s">
        <v>3</v>
      </c>
      <c r="C5" s="35" t="s">
        <v>4</v>
      </c>
      <c r="D5" s="35" t="s">
        <v>5</v>
      </c>
      <c r="E5" s="46" t="s">
        <v>6</v>
      </c>
      <c r="F5" s="46" t="s">
        <v>7</v>
      </c>
      <c r="G5" s="46" t="s">
        <v>8</v>
      </c>
      <c r="H5" s="46" t="s">
        <v>34</v>
      </c>
      <c r="I5" s="46" t="s">
        <v>9</v>
      </c>
      <c r="J5" s="46" t="s">
        <v>7</v>
      </c>
      <c r="K5" s="46" t="s">
        <v>34</v>
      </c>
      <c r="L5" s="46" t="s">
        <v>10</v>
      </c>
    </row>
    <row r="6" spans="1:15" s="5" customFormat="1" ht="17.25" x14ac:dyDescent="0.3">
      <c r="A6" s="7" t="s">
        <v>11</v>
      </c>
      <c r="B6" s="8"/>
      <c r="C6" s="8"/>
      <c r="D6" s="22"/>
      <c r="E6" s="11"/>
      <c r="N6" s="52"/>
    </row>
    <row r="7" spans="1:15" s="5" customFormat="1" ht="17.25" x14ac:dyDescent="0.3">
      <c r="A7" s="7" t="s">
        <v>12</v>
      </c>
      <c r="B7" s="8"/>
      <c r="C7" s="8"/>
      <c r="D7" s="22"/>
      <c r="E7" s="11">
        <v>11871953</v>
      </c>
      <c r="F7" s="11">
        <v>0</v>
      </c>
      <c r="G7" s="11">
        <v>0</v>
      </c>
      <c r="H7" s="11"/>
      <c r="I7" s="11">
        <f>E7+F7+G7+H7</f>
        <v>11871953</v>
      </c>
      <c r="J7" s="11"/>
      <c r="K7" s="11"/>
      <c r="L7" s="11">
        <f t="shared" ref="L7:L43" si="0">I7+J7+K7</f>
        <v>11871953</v>
      </c>
      <c r="M7" s="53"/>
      <c r="N7" s="54"/>
      <c r="O7" s="54"/>
    </row>
    <row r="8" spans="1:15" s="27" customFormat="1" ht="17.25" x14ac:dyDescent="0.3">
      <c r="A8" s="7" t="s">
        <v>13</v>
      </c>
      <c r="B8" s="33"/>
      <c r="C8" s="33"/>
      <c r="D8" s="34"/>
      <c r="E8" s="11">
        <f>E9+E10</f>
        <v>44902376</v>
      </c>
      <c r="F8" s="11">
        <v>-1340000</v>
      </c>
      <c r="G8" s="11">
        <v>9307450</v>
      </c>
      <c r="H8" s="11">
        <f t="shared" ref="H8" si="1">H9+H10</f>
        <v>81256</v>
      </c>
      <c r="I8" s="11">
        <f t="shared" ref="I8:I43" si="2">E8+F8+G8+H8</f>
        <v>52951082</v>
      </c>
      <c r="J8" s="11">
        <f t="shared" ref="J8" si="3">J9+J10</f>
        <v>-1640563</v>
      </c>
      <c r="K8" s="11"/>
      <c r="L8" s="11">
        <f t="shared" si="0"/>
        <v>51310519</v>
      </c>
      <c r="N8" s="54"/>
      <c r="O8" s="54"/>
    </row>
    <row r="9" spans="1:15" s="27" customFormat="1" ht="15.75" x14ac:dyDescent="0.25">
      <c r="A9" s="31" t="s">
        <v>14</v>
      </c>
      <c r="B9" s="28"/>
      <c r="C9" s="30"/>
      <c r="D9" s="29"/>
      <c r="E9" s="32">
        <f>E14+E16+E34+E35+E40+E43+E39</f>
        <v>38548633</v>
      </c>
      <c r="F9" s="32">
        <v>-1340000</v>
      </c>
      <c r="G9" s="32">
        <v>9307450</v>
      </c>
      <c r="H9" s="32">
        <f t="shared" ref="H9" si="4">H14+H16+H34+H35+H40+H43+H39</f>
        <v>68056</v>
      </c>
      <c r="I9" s="32">
        <f t="shared" si="2"/>
        <v>46584139</v>
      </c>
      <c r="J9" s="32">
        <f t="shared" ref="J9" si="5">J14+J16+J34+J35+J40+J43+J39</f>
        <v>-1640563</v>
      </c>
      <c r="K9" s="32"/>
      <c r="L9" s="32">
        <f t="shared" si="0"/>
        <v>44943576</v>
      </c>
      <c r="N9" s="54"/>
      <c r="O9" s="54"/>
    </row>
    <row r="10" spans="1:15" s="27" customFormat="1" ht="15.75" x14ac:dyDescent="0.25">
      <c r="A10" s="12" t="s">
        <v>15</v>
      </c>
      <c r="B10" s="43"/>
      <c r="C10" s="44"/>
      <c r="D10" s="45"/>
      <c r="E10" s="13">
        <f>E22+E36+E41</f>
        <v>6353743</v>
      </c>
      <c r="F10" s="13">
        <v>0</v>
      </c>
      <c r="G10" s="13">
        <v>0</v>
      </c>
      <c r="H10" s="13">
        <f t="shared" ref="H10" si="6">H22+H36+H41</f>
        <v>13200</v>
      </c>
      <c r="I10" s="13">
        <f t="shared" si="2"/>
        <v>6366943</v>
      </c>
      <c r="J10" s="13">
        <f t="shared" ref="J10" si="7">J22+J36+J41</f>
        <v>0</v>
      </c>
      <c r="K10" s="13"/>
      <c r="L10" s="13">
        <f t="shared" si="0"/>
        <v>6366943</v>
      </c>
      <c r="N10" s="54"/>
      <c r="O10" s="54"/>
    </row>
    <row r="11" spans="1:15" s="27" customFormat="1" ht="17.25" x14ac:dyDescent="0.3">
      <c r="A11" s="7" t="s">
        <v>16</v>
      </c>
      <c r="B11" s="33"/>
      <c r="C11" s="33"/>
      <c r="D11" s="34"/>
      <c r="E11" s="11">
        <f>E26+E32+E33</f>
        <v>13343269</v>
      </c>
      <c r="F11" s="11">
        <v>-4350000</v>
      </c>
      <c r="G11" s="11">
        <v>1885437</v>
      </c>
      <c r="H11" s="11">
        <f t="shared" ref="H11" si="8">H26+H32+H33</f>
        <v>1116000</v>
      </c>
      <c r="I11" s="11">
        <f t="shared" si="2"/>
        <v>11994706</v>
      </c>
      <c r="J11" s="11">
        <f t="shared" ref="J11" si="9">J26+J32+J33</f>
        <v>0</v>
      </c>
      <c r="K11" s="11"/>
      <c r="L11" s="11">
        <f t="shared" si="0"/>
        <v>11994706</v>
      </c>
      <c r="N11" s="54"/>
      <c r="O11" s="54"/>
    </row>
    <row r="12" spans="1:15" s="27" customFormat="1" ht="17.25" x14ac:dyDescent="0.3">
      <c r="A12" s="36" t="s">
        <v>17</v>
      </c>
      <c r="B12" s="33"/>
      <c r="C12" s="33"/>
      <c r="D12" s="34"/>
      <c r="E12" s="32">
        <f>E29+E33</f>
        <v>2600600</v>
      </c>
      <c r="F12" s="32">
        <v>0</v>
      </c>
      <c r="G12" s="32">
        <v>0</v>
      </c>
      <c r="H12" s="32">
        <f t="shared" ref="H12" si="10">H29+H33</f>
        <v>216000</v>
      </c>
      <c r="I12" s="32">
        <f t="shared" si="2"/>
        <v>2816600</v>
      </c>
      <c r="J12" s="32">
        <f t="shared" ref="J12" si="11">J29+J33</f>
        <v>0</v>
      </c>
      <c r="K12" s="32"/>
      <c r="L12" s="32">
        <f t="shared" si="0"/>
        <v>2816600</v>
      </c>
      <c r="N12" s="54"/>
      <c r="O12" s="54"/>
    </row>
    <row r="13" spans="1:15" s="5" customFormat="1" ht="15.75" x14ac:dyDescent="0.25">
      <c r="A13" s="12"/>
      <c r="B13" s="23"/>
      <c r="C13" s="10"/>
      <c r="D13" s="9"/>
      <c r="E13" s="13"/>
      <c r="F13" s="13">
        <v>0</v>
      </c>
      <c r="G13" s="13">
        <v>0</v>
      </c>
      <c r="H13" s="50"/>
      <c r="I13" s="13">
        <f t="shared" si="2"/>
        <v>0</v>
      </c>
      <c r="J13" s="50"/>
      <c r="K13" s="50"/>
      <c r="L13" s="13">
        <f t="shared" si="0"/>
        <v>0</v>
      </c>
      <c r="N13" s="54"/>
      <c r="O13" s="54"/>
    </row>
    <row r="14" spans="1:15" s="5" customFormat="1" x14ac:dyDescent="0.2">
      <c r="A14" s="16" t="s">
        <v>18</v>
      </c>
      <c r="B14" s="14">
        <v>20</v>
      </c>
      <c r="C14" s="14">
        <v>50</v>
      </c>
      <c r="D14" s="9"/>
      <c r="E14" s="15">
        <v>8462308</v>
      </c>
      <c r="F14" s="15">
        <v>1333000</v>
      </c>
      <c r="G14" s="15">
        <v>583874</v>
      </c>
      <c r="H14" s="15"/>
      <c r="I14" s="15">
        <f t="shared" si="2"/>
        <v>10379182</v>
      </c>
      <c r="J14" s="15"/>
      <c r="K14" s="15"/>
      <c r="L14" s="15">
        <f t="shared" si="0"/>
        <v>10379182</v>
      </c>
      <c r="N14" s="54"/>
      <c r="O14" s="54"/>
    </row>
    <row r="15" spans="1:15" s="5" customFormat="1" x14ac:dyDescent="0.2">
      <c r="A15" s="24"/>
      <c r="B15" s="14"/>
      <c r="C15" s="14"/>
      <c r="D15" s="14"/>
      <c r="E15" s="24">
        <v>0</v>
      </c>
      <c r="F15" s="24">
        <v>0</v>
      </c>
      <c r="G15" s="24">
        <v>0</v>
      </c>
      <c r="H15" s="49"/>
      <c r="I15" s="24">
        <f t="shared" si="2"/>
        <v>0</v>
      </c>
      <c r="J15" s="49"/>
      <c r="K15" s="49"/>
      <c r="L15" s="24">
        <f t="shared" si="0"/>
        <v>0</v>
      </c>
      <c r="N15" s="54"/>
      <c r="O15" s="54"/>
    </row>
    <row r="16" spans="1:15" s="5" customFormat="1" x14ac:dyDescent="0.2">
      <c r="A16" s="25" t="s">
        <v>19</v>
      </c>
      <c r="B16" s="14"/>
      <c r="C16" s="14"/>
      <c r="D16" s="14"/>
      <c r="E16" s="15">
        <f>E17+E18+E19</f>
        <v>20860801</v>
      </c>
      <c r="F16" s="15">
        <v>-2673000</v>
      </c>
      <c r="G16" s="15">
        <v>8723576</v>
      </c>
      <c r="H16" s="15">
        <f>H17+H18+H19+H20</f>
        <v>68056</v>
      </c>
      <c r="I16" s="15">
        <f t="shared" si="2"/>
        <v>26979433</v>
      </c>
      <c r="J16" s="15">
        <f>J17+J18+J19+J20</f>
        <v>-1640563</v>
      </c>
      <c r="K16" s="15"/>
      <c r="L16" s="15">
        <f t="shared" si="0"/>
        <v>25338870</v>
      </c>
      <c r="N16" s="54"/>
      <c r="O16" s="54"/>
    </row>
    <row r="17" spans="1:15" s="5" customFormat="1" x14ac:dyDescent="0.2">
      <c r="A17" s="17" t="s">
        <v>20</v>
      </c>
      <c r="B17" s="14">
        <v>20</v>
      </c>
      <c r="C17" s="14">
        <v>55</v>
      </c>
      <c r="D17" s="14"/>
      <c r="E17" s="18">
        <v>20243802</v>
      </c>
      <c r="F17" s="18">
        <v>-2673000</v>
      </c>
      <c r="G17" s="18">
        <v>8610888</v>
      </c>
      <c r="H17" s="50">
        <v>13056</v>
      </c>
      <c r="I17" s="18">
        <f t="shared" si="2"/>
        <v>26194746</v>
      </c>
      <c r="J17" s="50">
        <v>-1640563</v>
      </c>
      <c r="K17" s="50"/>
      <c r="L17" s="18">
        <f t="shared" si="0"/>
        <v>24554183</v>
      </c>
      <c r="N17" s="54"/>
      <c r="O17" s="54"/>
    </row>
    <row r="18" spans="1:15" s="5" customFormat="1" x14ac:dyDescent="0.2">
      <c r="A18" s="17" t="s">
        <v>21</v>
      </c>
      <c r="B18" s="14">
        <v>20</v>
      </c>
      <c r="C18" s="14">
        <v>55</v>
      </c>
      <c r="D18" s="14" t="s">
        <v>22</v>
      </c>
      <c r="E18" s="18">
        <v>616999</v>
      </c>
      <c r="F18" s="18">
        <v>0</v>
      </c>
      <c r="G18" s="18">
        <v>0</v>
      </c>
      <c r="H18" s="49"/>
      <c r="I18" s="18">
        <f t="shared" si="2"/>
        <v>616999</v>
      </c>
      <c r="J18" s="49"/>
      <c r="K18" s="49"/>
      <c r="L18" s="18">
        <f t="shared" si="0"/>
        <v>616999</v>
      </c>
      <c r="N18" s="54"/>
      <c r="O18" s="54"/>
    </row>
    <row r="19" spans="1:15" s="5" customFormat="1" x14ac:dyDescent="0.2">
      <c r="A19" s="41" t="s">
        <v>23</v>
      </c>
      <c r="B19" s="39">
        <v>20</v>
      </c>
      <c r="C19" s="39">
        <v>55</v>
      </c>
      <c r="D19" s="39" t="s">
        <v>24</v>
      </c>
      <c r="E19" s="18"/>
      <c r="F19" s="18">
        <v>0</v>
      </c>
      <c r="G19" s="18">
        <v>112688</v>
      </c>
      <c r="H19" s="50"/>
      <c r="I19" s="18">
        <f t="shared" si="2"/>
        <v>112688</v>
      </c>
      <c r="J19" s="50"/>
      <c r="K19" s="50"/>
      <c r="L19" s="18">
        <f t="shared" si="0"/>
        <v>112688</v>
      </c>
      <c r="N19" s="54"/>
      <c r="O19" s="54"/>
    </row>
    <row r="20" spans="1:15" s="5" customFormat="1" x14ac:dyDescent="0.2">
      <c r="A20" s="41" t="s">
        <v>35</v>
      </c>
      <c r="B20" s="39">
        <v>20</v>
      </c>
      <c r="C20" s="39">
        <v>55</v>
      </c>
      <c r="D20" s="39" t="s">
        <v>36</v>
      </c>
      <c r="E20" s="18"/>
      <c r="F20" s="18">
        <v>0</v>
      </c>
      <c r="G20" s="18"/>
      <c r="H20" s="50">
        <v>55000</v>
      </c>
      <c r="I20" s="18">
        <f t="shared" si="2"/>
        <v>55000</v>
      </c>
      <c r="J20" s="50"/>
      <c r="K20" s="50"/>
      <c r="L20" s="18">
        <f t="shared" si="0"/>
        <v>55000</v>
      </c>
      <c r="N20" s="54"/>
      <c r="O20" s="54"/>
    </row>
    <row r="21" spans="1:15" s="5" customFormat="1" x14ac:dyDescent="0.2">
      <c r="A21" s="17"/>
      <c r="B21" s="14"/>
      <c r="C21" s="14"/>
      <c r="D21" s="14"/>
      <c r="E21" s="18"/>
      <c r="F21" s="18">
        <v>0</v>
      </c>
      <c r="G21" s="18">
        <v>0</v>
      </c>
      <c r="H21" s="50"/>
      <c r="I21" s="18">
        <f t="shared" si="2"/>
        <v>0</v>
      </c>
      <c r="J21" s="50"/>
      <c r="K21" s="50"/>
      <c r="L21" s="18">
        <f t="shared" si="0"/>
        <v>0</v>
      </c>
      <c r="N21" s="54"/>
      <c r="O21" s="54"/>
    </row>
    <row r="22" spans="1:15" s="5" customFormat="1" x14ac:dyDescent="0.2">
      <c r="A22" s="16" t="s">
        <v>15</v>
      </c>
      <c r="B22" s="14"/>
      <c r="C22" s="14"/>
      <c r="D22" s="19"/>
      <c r="E22" s="15">
        <f>E23+E24</f>
        <v>5478990</v>
      </c>
      <c r="F22" s="15">
        <v>0</v>
      </c>
      <c r="G22" s="15">
        <v>0</v>
      </c>
      <c r="H22" s="15">
        <f t="shared" ref="H22" si="12">H23+H24</f>
        <v>13200</v>
      </c>
      <c r="I22" s="15">
        <f t="shared" si="2"/>
        <v>5492190</v>
      </c>
      <c r="J22" s="15">
        <f t="shared" ref="J22" si="13">J23+J24</f>
        <v>0</v>
      </c>
      <c r="K22" s="15"/>
      <c r="L22" s="15">
        <f t="shared" si="0"/>
        <v>5492190</v>
      </c>
      <c r="N22" s="54"/>
      <c r="O22" s="54"/>
    </row>
    <row r="23" spans="1:15" s="5" customFormat="1" x14ac:dyDescent="0.2">
      <c r="A23" s="37" t="s">
        <v>25</v>
      </c>
      <c r="B23" s="39">
        <v>10</v>
      </c>
      <c r="C23" s="39">
        <v>601</v>
      </c>
      <c r="D23" s="39"/>
      <c r="E23" s="18">
        <v>5343250</v>
      </c>
      <c r="F23" s="18">
        <v>0</v>
      </c>
      <c r="G23" s="18">
        <v>0</v>
      </c>
      <c r="H23" s="50">
        <v>13200</v>
      </c>
      <c r="I23" s="18">
        <f t="shared" si="2"/>
        <v>5356450</v>
      </c>
      <c r="J23" s="50"/>
      <c r="K23" s="50"/>
      <c r="L23" s="18">
        <f t="shared" si="0"/>
        <v>5356450</v>
      </c>
      <c r="N23" s="54"/>
      <c r="O23" s="54"/>
    </row>
    <row r="24" spans="1:15" s="5" customFormat="1" x14ac:dyDescent="0.2">
      <c r="A24" s="37" t="s">
        <v>26</v>
      </c>
      <c r="B24" s="39">
        <v>10</v>
      </c>
      <c r="C24" s="39">
        <v>601</v>
      </c>
      <c r="D24" s="39" t="s">
        <v>22</v>
      </c>
      <c r="E24" s="18">
        <v>135740</v>
      </c>
      <c r="F24" s="18">
        <v>0</v>
      </c>
      <c r="G24" s="18">
        <v>0</v>
      </c>
      <c r="H24" s="49"/>
      <c r="I24" s="18">
        <f t="shared" si="2"/>
        <v>135740</v>
      </c>
      <c r="J24" s="49"/>
      <c r="K24" s="49"/>
      <c r="L24" s="18">
        <f t="shared" si="0"/>
        <v>135740</v>
      </c>
      <c r="N24" s="54"/>
      <c r="O24" s="54"/>
    </row>
    <row r="25" spans="1:15" s="5" customFormat="1" x14ac:dyDescent="0.2">
      <c r="A25" s="37"/>
      <c r="B25" s="39"/>
      <c r="C25" s="39"/>
      <c r="D25" s="39"/>
      <c r="E25" s="18"/>
      <c r="F25" s="18">
        <v>0</v>
      </c>
      <c r="G25" s="18">
        <v>0</v>
      </c>
      <c r="H25" s="50"/>
      <c r="I25" s="18">
        <f t="shared" si="2"/>
        <v>0</v>
      </c>
      <c r="J25" s="50"/>
      <c r="K25" s="50"/>
      <c r="L25" s="18">
        <f t="shared" si="0"/>
        <v>0</v>
      </c>
      <c r="N25" s="54"/>
      <c r="O25" s="54"/>
    </row>
    <row r="26" spans="1:15" s="5" customFormat="1" x14ac:dyDescent="0.2">
      <c r="A26" s="38" t="s">
        <v>27</v>
      </c>
      <c r="B26" s="39"/>
      <c r="C26" s="39"/>
      <c r="D26" s="40"/>
      <c r="E26" s="15">
        <f>E27+E29</f>
        <v>7943269</v>
      </c>
      <c r="F26" s="15">
        <v>-4350000</v>
      </c>
      <c r="G26" s="15">
        <v>1885437</v>
      </c>
      <c r="H26" s="15">
        <f>H27+H28+H29</f>
        <v>1116000</v>
      </c>
      <c r="I26" s="15">
        <f t="shared" si="2"/>
        <v>6594706</v>
      </c>
      <c r="J26" s="15">
        <f>J27+J28+J29</f>
        <v>0</v>
      </c>
      <c r="K26" s="15"/>
      <c r="L26" s="15">
        <f t="shared" si="0"/>
        <v>6594706</v>
      </c>
      <c r="N26" s="54"/>
      <c r="O26" s="54"/>
    </row>
    <row r="27" spans="1:15" s="5" customFormat="1" x14ac:dyDescent="0.2">
      <c r="A27" s="41" t="s">
        <v>28</v>
      </c>
      <c r="B27" s="39">
        <v>20</v>
      </c>
      <c r="C27" s="39">
        <v>15</v>
      </c>
      <c r="D27" s="39" t="s">
        <v>29</v>
      </c>
      <c r="E27" s="18">
        <v>5414800</v>
      </c>
      <c r="F27" s="18">
        <v>-4350000</v>
      </c>
      <c r="G27" s="18">
        <v>1885437</v>
      </c>
      <c r="H27" s="50"/>
      <c r="I27" s="18">
        <f t="shared" si="2"/>
        <v>2950237</v>
      </c>
      <c r="J27" s="50"/>
      <c r="K27" s="50"/>
      <c r="L27" s="18">
        <f t="shared" si="0"/>
        <v>2950237</v>
      </c>
      <c r="N27" s="54"/>
      <c r="O27" s="54"/>
    </row>
    <row r="28" spans="1:15" s="5" customFormat="1" x14ac:dyDescent="0.2">
      <c r="A28" s="41" t="s">
        <v>35</v>
      </c>
      <c r="B28" s="39">
        <v>20</v>
      </c>
      <c r="C28" s="39">
        <v>15</v>
      </c>
      <c r="D28" s="39" t="s">
        <v>37</v>
      </c>
      <c r="E28" s="18"/>
      <c r="F28" s="18">
        <v>0</v>
      </c>
      <c r="G28" s="18"/>
      <c r="H28" s="50">
        <v>900000</v>
      </c>
      <c r="I28" s="18">
        <f t="shared" si="2"/>
        <v>900000</v>
      </c>
      <c r="J28" s="50"/>
      <c r="K28" s="50"/>
      <c r="L28" s="18">
        <f t="shared" si="0"/>
        <v>900000</v>
      </c>
      <c r="N28" s="54"/>
      <c r="O28" s="54"/>
    </row>
    <row r="29" spans="1:15" s="5" customFormat="1" x14ac:dyDescent="0.2">
      <c r="A29" s="37" t="s">
        <v>30</v>
      </c>
      <c r="B29" s="14">
        <v>10</v>
      </c>
      <c r="C29" s="14">
        <v>601002</v>
      </c>
      <c r="D29" s="42"/>
      <c r="E29" s="18">
        <v>2528469</v>
      </c>
      <c r="F29" s="18">
        <v>0</v>
      </c>
      <c r="G29" s="18">
        <v>0</v>
      </c>
      <c r="H29" s="18">
        <v>216000</v>
      </c>
      <c r="I29" s="18">
        <f t="shared" si="2"/>
        <v>2744469</v>
      </c>
      <c r="J29" s="49"/>
      <c r="K29" s="18"/>
      <c r="L29" s="18">
        <f t="shared" si="0"/>
        <v>2744469</v>
      </c>
      <c r="N29" s="54"/>
      <c r="O29" s="54"/>
    </row>
    <row r="30" spans="1:15" s="5" customFormat="1" x14ac:dyDescent="0.2">
      <c r="A30" s="17"/>
      <c r="B30" s="14"/>
      <c r="C30" s="14"/>
      <c r="D30" s="14"/>
      <c r="E30" s="18"/>
      <c r="F30" s="18">
        <v>0</v>
      </c>
      <c r="G30" s="18">
        <v>0</v>
      </c>
      <c r="H30" s="50"/>
      <c r="I30" s="18">
        <f t="shared" si="2"/>
        <v>0</v>
      </c>
      <c r="J30" s="50"/>
      <c r="K30" s="50"/>
      <c r="L30" s="18">
        <f t="shared" si="0"/>
        <v>0</v>
      </c>
      <c r="N30" s="54"/>
      <c r="O30" s="54"/>
    </row>
    <row r="31" spans="1:15" s="5" customFormat="1" x14ac:dyDescent="0.2">
      <c r="A31" s="38" t="s">
        <v>31</v>
      </c>
      <c r="B31" s="39"/>
      <c r="C31" s="39"/>
      <c r="D31" s="39"/>
      <c r="E31" s="15">
        <f>E32+E33+E34+E35+E36</f>
        <v>9174218</v>
      </c>
      <c r="F31" s="15">
        <v>0</v>
      </c>
      <c r="G31" s="15">
        <v>0</v>
      </c>
      <c r="H31" s="15">
        <f t="shared" ref="H31" si="14">H32+H33+H34+H35+H36</f>
        <v>0</v>
      </c>
      <c r="I31" s="15">
        <f t="shared" si="2"/>
        <v>9174218</v>
      </c>
      <c r="J31" s="15">
        <f t="shared" ref="J31" si="15">J32+J33+J34+J35+J36</f>
        <v>0</v>
      </c>
      <c r="K31" s="15"/>
      <c r="L31" s="15">
        <f t="shared" si="0"/>
        <v>9174218</v>
      </c>
      <c r="N31" s="54"/>
      <c r="O31" s="54"/>
    </row>
    <row r="32" spans="1:15" s="5" customFormat="1" x14ac:dyDescent="0.2">
      <c r="A32" s="41" t="s">
        <v>28</v>
      </c>
      <c r="B32" s="39">
        <v>40</v>
      </c>
      <c r="C32" s="39">
        <v>15</v>
      </c>
      <c r="D32" s="39" t="s">
        <v>29</v>
      </c>
      <c r="E32" s="18">
        <v>5327869</v>
      </c>
      <c r="F32" s="18">
        <v>0</v>
      </c>
      <c r="G32" s="18">
        <v>0</v>
      </c>
      <c r="H32" s="50"/>
      <c r="I32" s="18">
        <f t="shared" si="2"/>
        <v>5327869</v>
      </c>
      <c r="J32" s="50"/>
      <c r="K32" s="50"/>
      <c r="L32" s="18">
        <f t="shared" si="0"/>
        <v>5327869</v>
      </c>
      <c r="N32" s="54"/>
      <c r="O32" s="54"/>
    </row>
    <row r="33" spans="1:15" s="5" customFormat="1" x14ac:dyDescent="0.2">
      <c r="A33" s="37" t="s">
        <v>30</v>
      </c>
      <c r="B33" s="14">
        <v>40</v>
      </c>
      <c r="C33" s="14">
        <v>601002</v>
      </c>
      <c r="D33" s="42"/>
      <c r="E33" s="18">
        <v>72131</v>
      </c>
      <c r="F33" s="18">
        <v>0</v>
      </c>
      <c r="G33" s="18">
        <v>0</v>
      </c>
      <c r="H33" s="50"/>
      <c r="I33" s="18">
        <f t="shared" si="2"/>
        <v>72131</v>
      </c>
      <c r="J33" s="50"/>
      <c r="K33" s="50"/>
      <c r="L33" s="18">
        <f t="shared" si="0"/>
        <v>72131</v>
      </c>
      <c r="N33" s="54"/>
      <c r="O33" s="54"/>
    </row>
    <row r="34" spans="1:15" s="5" customFormat="1" x14ac:dyDescent="0.2">
      <c r="A34" s="41" t="s">
        <v>18</v>
      </c>
      <c r="B34" s="39">
        <v>40</v>
      </c>
      <c r="C34" s="39">
        <v>50</v>
      </c>
      <c r="D34" s="39"/>
      <c r="E34" s="18">
        <v>923318</v>
      </c>
      <c r="F34" s="18">
        <v>957236</v>
      </c>
      <c r="G34" s="18">
        <v>0</v>
      </c>
      <c r="H34" s="50"/>
      <c r="I34" s="18">
        <f t="shared" si="2"/>
        <v>1880554</v>
      </c>
      <c r="J34" s="50"/>
      <c r="K34" s="50"/>
      <c r="L34" s="18">
        <f t="shared" si="0"/>
        <v>1880554</v>
      </c>
      <c r="N34" s="54"/>
      <c r="O34" s="54"/>
    </row>
    <row r="35" spans="1:15" s="5" customFormat="1" x14ac:dyDescent="0.2">
      <c r="A35" s="41" t="s">
        <v>20</v>
      </c>
      <c r="B35" s="39">
        <v>40</v>
      </c>
      <c r="C35" s="39">
        <v>55</v>
      </c>
      <c r="D35" s="39"/>
      <c r="E35" s="18">
        <v>2607295</v>
      </c>
      <c r="F35" s="18">
        <v>-957236</v>
      </c>
      <c r="G35" s="18">
        <v>0</v>
      </c>
      <c r="H35" s="50"/>
      <c r="I35" s="18">
        <f t="shared" si="2"/>
        <v>1650059</v>
      </c>
      <c r="J35" s="50"/>
      <c r="K35" s="50"/>
      <c r="L35" s="18">
        <f t="shared" si="0"/>
        <v>1650059</v>
      </c>
      <c r="N35" s="54"/>
      <c r="O35" s="54"/>
    </row>
    <row r="36" spans="1:15" s="5" customFormat="1" x14ac:dyDescent="0.2">
      <c r="A36" s="37" t="s">
        <v>25</v>
      </c>
      <c r="B36" s="39">
        <v>40</v>
      </c>
      <c r="C36" s="39">
        <v>601</v>
      </c>
      <c r="D36" s="39"/>
      <c r="E36" s="18">
        <v>243605</v>
      </c>
      <c r="F36" s="18">
        <v>0</v>
      </c>
      <c r="G36" s="18">
        <v>0</v>
      </c>
      <c r="H36" s="49"/>
      <c r="I36" s="18">
        <f t="shared" si="2"/>
        <v>243605</v>
      </c>
      <c r="J36" s="49"/>
      <c r="K36" s="49"/>
      <c r="L36" s="18">
        <f t="shared" si="0"/>
        <v>243605</v>
      </c>
      <c r="N36" s="54"/>
      <c r="O36" s="54"/>
    </row>
    <row r="37" spans="1:15" s="5" customFormat="1" x14ac:dyDescent="0.2">
      <c r="A37" s="17"/>
      <c r="B37" s="14"/>
      <c r="C37" s="14"/>
      <c r="D37" s="14"/>
      <c r="E37" s="18"/>
      <c r="F37" s="18">
        <v>0</v>
      </c>
      <c r="G37" s="18">
        <v>0</v>
      </c>
      <c r="H37" s="49"/>
      <c r="I37" s="18">
        <f t="shared" si="2"/>
        <v>0</v>
      </c>
      <c r="J37" s="49"/>
      <c r="K37" s="49"/>
      <c r="L37" s="18">
        <f t="shared" si="0"/>
        <v>0</v>
      </c>
      <c r="N37" s="54"/>
      <c r="O37" s="54"/>
    </row>
    <row r="38" spans="1:15" s="5" customFormat="1" x14ac:dyDescent="0.2">
      <c r="A38" s="16" t="s">
        <v>32</v>
      </c>
      <c r="B38" s="14"/>
      <c r="C38" s="14"/>
      <c r="D38" s="14"/>
      <c r="E38" s="15">
        <f>E40+E41+E39</f>
        <v>3500000</v>
      </c>
      <c r="F38" s="15">
        <v>0</v>
      </c>
      <c r="G38" s="15">
        <v>0</v>
      </c>
      <c r="H38" s="15">
        <f t="shared" ref="H38" si="16">H40+H41+H39</f>
        <v>0</v>
      </c>
      <c r="I38" s="15">
        <f t="shared" si="2"/>
        <v>3500000</v>
      </c>
      <c r="J38" s="15">
        <f t="shared" ref="J38:K38" si="17">J40+J41+J39</f>
        <v>0</v>
      </c>
      <c r="K38" s="15">
        <f t="shared" si="17"/>
        <v>0</v>
      </c>
      <c r="L38" s="15">
        <f>I38+J38+K38</f>
        <v>3500000</v>
      </c>
      <c r="N38" s="54"/>
      <c r="O38" s="54"/>
    </row>
    <row r="39" spans="1:15" s="5" customFormat="1" x14ac:dyDescent="0.2">
      <c r="A39" s="41" t="s">
        <v>18</v>
      </c>
      <c r="B39" s="39">
        <v>44</v>
      </c>
      <c r="C39" s="39">
        <v>50</v>
      </c>
      <c r="D39" s="14"/>
      <c r="E39" s="15"/>
      <c r="F39" s="47">
        <v>680205</v>
      </c>
      <c r="G39" s="15">
        <v>0</v>
      </c>
      <c r="H39" s="50"/>
      <c r="I39" s="18">
        <f t="shared" si="2"/>
        <v>680205</v>
      </c>
      <c r="J39" s="50"/>
      <c r="K39" s="50"/>
      <c r="L39" s="18">
        <f t="shared" si="0"/>
        <v>680205</v>
      </c>
      <c r="N39" s="54"/>
      <c r="O39" s="54"/>
    </row>
    <row r="40" spans="1:15" s="5" customFormat="1" x14ac:dyDescent="0.2">
      <c r="A40" s="17" t="s">
        <v>20</v>
      </c>
      <c r="B40" s="14">
        <v>44</v>
      </c>
      <c r="C40" s="14">
        <v>55</v>
      </c>
      <c r="D40" s="14"/>
      <c r="E40" s="18">
        <v>2868852</v>
      </c>
      <c r="F40" s="47">
        <v>-680205</v>
      </c>
      <c r="G40" s="18">
        <v>0</v>
      </c>
      <c r="H40" s="50"/>
      <c r="I40" s="18">
        <f t="shared" si="2"/>
        <v>2188647</v>
      </c>
      <c r="J40" s="50"/>
      <c r="K40" s="50"/>
      <c r="L40" s="18">
        <f t="shared" si="0"/>
        <v>2188647</v>
      </c>
      <c r="N40" s="54"/>
      <c r="O40" s="54"/>
    </row>
    <row r="41" spans="1:15" s="5" customFormat="1" x14ac:dyDescent="0.2">
      <c r="A41" s="37" t="s">
        <v>25</v>
      </c>
      <c r="B41" s="39">
        <v>44</v>
      </c>
      <c r="C41" s="39">
        <v>601</v>
      </c>
      <c r="D41" s="14"/>
      <c r="E41" s="18">
        <v>631148</v>
      </c>
      <c r="F41" s="18">
        <v>0</v>
      </c>
      <c r="G41" s="18">
        <v>0</v>
      </c>
      <c r="H41" s="49"/>
      <c r="I41" s="18">
        <f t="shared" si="2"/>
        <v>631148</v>
      </c>
      <c r="J41" s="49"/>
      <c r="K41" s="49"/>
      <c r="L41" s="18">
        <f t="shared" si="0"/>
        <v>631148</v>
      </c>
      <c r="N41" s="54"/>
      <c r="O41" s="54"/>
    </row>
    <row r="42" spans="1:15" s="5" customFormat="1" x14ac:dyDescent="0.2">
      <c r="A42" s="20"/>
      <c r="B42" s="14"/>
      <c r="C42" s="14"/>
      <c r="D42" s="14"/>
      <c r="E42" s="18"/>
      <c r="F42" s="18">
        <v>0</v>
      </c>
      <c r="G42" s="18">
        <v>0</v>
      </c>
      <c r="H42" s="49"/>
      <c r="I42" s="18">
        <f t="shared" si="2"/>
        <v>0</v>
      </c>
      <c r="J42" s="49"/>
      <c r="K42" s="49"/>
      <c r="L42" s="18">
        <f t="shared" si="0"/>
        <v>0</v>
      </c>
      <c r="N42" s="54">
        <f>+F42+J42</f>
        <v>0</v>
      </c>
      <c r="O42" s="54"/>
    </row>
    <row r="43" spans="1:15" s="5" customFormat="1" x14ac:dyDescent="0.2">
      <c r="A43" s="16" t="s">
        <v>33</v>
      </c>
      <c r="B43" s="3">
        <v>60</v>
      </c>
      <c r="C43" s="3">
        <v>61</v>
      </c>
      <c r="D43" s="21"/>
      <c r="E43" s="15">
        <v>2826059</v>
      </c>
      <c r="F43" s="15">
        <v>0</v>
      </c>
      <c r="G43" s="15">
        <v>0</v>
      </c>
      <c r="H43" s="49"/>
      <c r="I43" s="15">
        <f t="shared" si="2"/>
        <v>2826059</v>
      </c>
      <c r="J43" s="49"/>
      <c r="K43" s="49"/>
      <c r="L43" s="15">
        <f t="shared" si="0"/>
        <v>2826059</v>
      </c>
      <c r="N43" s="54">
        <f>+F43+J43</f>
        <v>0</v>
      </c>
      <c r="O43" s="54"/>
    </row>
    <row r="44" spans="1:15" s="5" customFormat="1" x14ac:dyDescent="0.2">
      <c r="A44" s="6"/>
      <c r="B44" s="6"/>
      <c r="C44" s="6"/>
      <c r="D44" s="6"/>
      <c r="E44" s="6"/>
      <c r="H44" s="48"/>
      <c r="J44" s="48"/>
      <c r="K44" s="48"/>
    </row>
    <row r="45" spans="1:15" s="5" customFormat="1" x14ac:dyDescent="0.2">
      <c r="A45" s="6"/>
      <c r="B45" s="6"/>
      <c r="C45" s="6"/>
      <c r="D45" s="6"/>
      <c r="E45" s="6"/>
      <c r="H45" s="51"/>
      <c r="J45" s="51"/>
      <c r="K45" s="51"/>
    </row>
    <row r="46" spans="1:15" x14ac:dyDescent="0.2">
      <c r="H46" s="48"/>
      <c r="J46" s="48"/>
      <c r="K46" s="48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c6bd8bbd4072f1860b694fc1d210555b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0816eddc42bd510b9e9480419368226a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8BD99-E81D-4747-AADA-16205DE758F4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18D29304-9F03-4A29-A8A0-6F34371561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82387-B97B-440C-B997-D695D4375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10. RIT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Riina Tärk - JUSTDIGI</cp:lastModifiedBy>
  <cp:revision/>
  <dcterms:created xsi:type="dcterms:W3CDTF">2021-12-14T12:58:35Z</dcterms:created>
  <dcterms:modified xsi:type="dcterms:W3CDTF">2025-11-12T09:18:16Z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2024-12-23T07:37:44Z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c3485f50-598c-4b57-99be-d9c3bc31c1e6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